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3" i="2" l="1"/>
  <c r="G9" i="2"/>
  <c r="E13" i="2"/>
  <c r="E9" i="2"/>
  <c r="C13" i="2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<sst xmlns="http://schemas.openxmlformats.org/spreadsheetml/2006/main" count="30" uniqueCount="22">
  <si>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</si>
  <si>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</si>
  <si>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</si>
  <si>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</si>
  <si>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</si>
  <si>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</si>
  <si>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</si>
  <si>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</si>
  <si>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</si>
  <si>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</si>
  <si>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</si>
  <si>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</si>
  <si>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</si>
  <si>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</si>
  <si>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</si>
  <si>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</si>
  <si>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</si>
  <si>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</si>
  <si>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</si>
  <si>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</si>
  <si>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ΙΟΥΛΙΟΣ</t>
  </si>
  <si>
    <t>ΑΥΓΟΥΣΤΟΣ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</si>
</sst>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Αύγουστο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9.268472452552054E-2</c:v>
                </c:pt>
                <c:pt idx="1">
                  <c:v>0.41440943430993182</c:v>
                </c:pt>
                <c:pt idx="2">
                  <c:v>0.1009765984890363</c:v>
                </c:pt>
                <c:pt idx="3">
                  <c:v>0.12425526687549905</c:v>
                </c:pt>
                <c:pt idx="4">
                  <c:v>0.26767397580001229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8.7627832364146785E-2</c:v>
                </c:pt>
                <c:pt idx="1">
                  <c:v>0.52630171779961232</c:v>
                </c:pt>
                <c:pt idx="2">
                  <c:v>0.17091103535859903</c:v>
                </c:pt>
                <c:pt idx="3">
                  <c:v>0.12926943386137291</c:v>
                </c:pt>
                <c:pt idx="4">
                  <c:v>8.5889980616268971E-2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4254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03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  - Αύγουστος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-198</c:v>
                </c:pt>
                <c:pt idx="1">
                  <c:v>1127</c:v>
                </c:pt>
                <c:pt idx="2">
                  <c:v>929</c:v>
                </c:pt>
                <c:pt idx="3">
                  <c:v>913</c:v>
                </c:pt>
                <c:pt idx="4">
                  <c:v>-89</c:v>
                </c:pt>
                <c:pt idx="5">
                  <c:v>-3073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62656"/>
        <c:axId val="237464192"/>
      </c:barChart>
      <c:catAx>
        <c:axId val="23746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64192"/>
        <c:crosses val="autoZero"/>
        <c:auto val="1"/>
        <c:lblAlgn val="ctr"/>
        <c:lblOffset val="100"/>
        <c:noMultiLvlLbl val="0"/>
      </c:catAx>
      <c:valAx>
        <c:axId val="237464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462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P29" sqref="P29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1431</v>
      </c>
      <c r="D7" s="32">
        <f>C7/C14</f>
        <v>0.10116648992576882</v>
      </c>
      <c r="E7" s="36">
        <v>1509</v>
      </c>
      <c r="F7" s="32">
        <f>E7/E14</f>
        <v>9.268472452552054E-2</v>
      </c>
      <c r="G7" s="36">
        <v>1311</v>
      </c>
      <c r="H7" s="32">
        <f>G7/G14</f>
        <v>8.7627832364146785E-2</v>
      </c>
      <c r="I7" s="25">
        <f t="shared" ref="I7:I12" si="0">G7-E7</f>
        <v>-198</v>
      </c>
      <c r="J7" s="26">
        <f t="shared" ref="J7:J13" si="1">I7/E7</f>
        <v>-0.1312127236580517</v>
      </c>
      <c r="K7" s="25">
        <f>G7-C7</f>
        <v>-120</v>
      </c>
      <c r="L7" s="46">
        <f>K7/C7</f>
        <v>-8.385744234800839E-2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7529</v>
      </c>
      <c r="D8" s="32">
        <f>C8/C14</f>
        <v>0.53227288794627081</v>
      </c>
      <c r="E8" s="37">
        <v>6747</v>
      </c>
      <c r="F8" s="32">
        <f>E8/E14</f>
        <v>0.41440943430993182</v>
      </c>
      <c r="G8" s="37">
        <v>7874</v>
      </c>
      <c r="H8" s="32">
        <f>G8/G14</f>
        <v>0.52630171779961232</v>
      </c>
      <c r="I8" s="25">
        <f t="shared" si="0"/>
        <v>1127</v>
      </c>
      <c r="J8" s="26">
        <f t="shared" si="1"/>
        <v>0.16703720171928266</v>
      </c>
      <c r="K8" s="25">
        <f t="shared" ref="K8:K14" si="2">G8-C8</f>
        <v>345</v>
      </c>
      <c r="L8" s="46">
        <f t="shared" ref="L8:L14" si="3">K8/C8</f>
        <v>4.5822818435383182E-2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8960</v>
      </c>
      <c r="D9" s="33">
        <f>C9/C14</f>
        <v>0.63343937787203963</v>
      </c>
      <c r="E9" s="38">
        <f t="shared" ref="E9" si="5">SUM(E7:E8)</f>
        <v>8256</v>
      </c>
      <c r="F9" s="33">
        <f>E9/E14</f>
        <v>0.50709415883545239</v>
      </c>
      <c r="G9" s="38">
        <f t="shared" ref="G9" si="6">SUM(G7:G8)</f>
        <v>9185</v>
      </c>
      <c r="H9" s="33">
        <f>G9/G14</f>
        <v>0.61392955016375905</v>
      </c>
      <c r="I9" s="27">
        <f t="shared" si="0"/>
        <v>929</v>
      </c>
      <c r="J9" s="28">
        <f t="shared" si="1"/>
        <v>0.11252422480620156</v>
      </c>
      <c r="K9" s="27">
        <f t="shared" si="2"/>
        <v>225</v>
      </c>
      <c r="L9" s="48">
        <f t="shared" si="3"/>
        <v>2.5111607142857144E-2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2031</v>
      </c>
      <c r="D10" s="32">
        <f>C10/C14</f>
        <v>0.14358430540827147</v>
      </c>
      <c r="E10" s="37">
        <v>1644</v>
      </c>
      <c r="F10" s="32">
        <f>E10/E14</f>
        <v>0.1009765984890363</v>
      </c>
      <c r="G10" s="37">
        <v>2557</v>
      </c>
      <c r="H10" s="32">
        <f>G10/G14</f>
        <v>0.17091103535859903</v>
      </c>
      <c r="I10" s="25">
        <f t="shared" si="0"/>
        <v>913</v>
      </c>
      <c r="J10" s="26">
        <f t="shared" si="1"/>
        <v>0.555352798053528</v>
      </c>
      <c r="K10" s="25">
        <f t="shared" si="2"/>
        <v>526</v>
      </c>
      <c r="L10" s="46">
        <f t="shared" si="3"/>
        <v>0.258985721319547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1825</v>
      </c>
      <c r="D11" s="32">
        <f>C11/C14</f>
        <v>0.12902085542594557</v>
      </c>
      <c r="E11" s="37">
        <v>2023</v>
      </c>
      <c r="F11" s="32">
        <f>E11/E14</f>
        <v>0.12425526687549905</v>
      </c>
      <c r="G11" s="37">
        <v>1934</v>
      </c>
      <c r="H11" s="32">
        <f>G11/G14</f>
        <v>0.12926943386137291</v>
      </c>
      <c r="I11" s="25">
        <f t="shared" si="0"/>
        <v>-89</v>
      </c>
      <c r="J11" s="26">
        <f t="shared" si="1"/>
        <v>-4.3994068215521501E-2</v>
      </c>
      <c r="K11" s="25">
        <f t="shared" si="2"/>
        <v>109</v>
      </c>
      <c r="L11" s="46">
        <f t="shared" si="3"/>
        <v>5.9726027397260274E-2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1329</v>
      </c>
      <c r="D12" s="33">
        <f>C12/C14</f>
        <v>9.3955461293743367E-2</v>
      </c>
      <c r="E12" s="38">
        <v>4358</v>
      </c>
      <c r="F12" s="33">
        <f>E12/E14</f>
        <v>0.26767397580001229</v>
      </c>
      <c r="G12" s="38">
        <v>1285</v>
      </c>
      <c r="H12" s="33">
        <f>G12/G14</f>
        <v>8.5889980616268971E-2</v>
      </c>
      <c r="I12" s="27">
        <f t="shared" si="0"/>
        <v>-3073</v>
      </c>
      <c r="J12" s="28">
        <f t="shared" si="1"/>
        <v>-0.70513997246443327</v>
      </c>
      <c r="K12" s="27">
        <f t="shared" si="2"/>
        <v>-44</v>
      </c>
      <c r="L12" s="48">
        <f t="shared" si="3"/>
        <v>-3.3107599699021821E-2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7">C11+C12</f>
        <v>3154</v>
      </c>
      <c r="D13" s="33">
        <f>C13/C14</f>
        <v>0.22297631671968893</v>
      </c>
      <c r="E13" s="39">
        <f t="shared" ref="E13" si="8">E11+E12</f>
        <v>6381</v>
      </c>
      <c r="F13" s="33">
        <f>E13/E14</f>
        <v>0.39192924267551132</v>
      </c>
      <c r="G13" s="39">
        <f t="shared" ref="G13" si="9">G11+G12</f>
        <v>3219</v>
      </c>
      <c r="H13" s="33">
        <f>G13/G14</f>
        <v>0.21515941447764186</v>
      </c>
      <c r="I13" s="27">
        <f>SUM(I11,I12)</f>
        <v>-3162</v>
      </c>
      <c r="J13" s="28">
        <f t="shared" si="1"/>
        <v>-0.49553361542078045</v>
      </c>
      <c r="K13" s="35">
        <f t="shared" ref="K13" si="10">K11+K12</f>
        <v>65</v>
      </c>
      <c r="L13" s="48">
        <f t="shared" si="3"/>
        <v>2.0608750792644261E-2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14145</v>
      </c>
      <c r="D14" s="42">
        <f>C14/C14</f>
        <v>1</v>
      </c>
      <c r="E14" s="41">
        <f t="shared" ref="E14" si="12">E7+E8+E10+E11+E12</f>
        <v>16281</v>
      </c>
      <c r="F14" s="42">
        <f>E14/E14</f>
        <v>1</v>
      </c>
      <c r="G14" s="41">
        <f>G7+G8+G10+G11+G12</f>
        <v>14961</v>
      </c>
      <c r="H14" s="42">
        <v>1</v>
      </c>
      <c r="I14" s="43">
        <f>SUM(I7,I8,I10,I13)</f>
        <v>-1320</v>
      </c>
      <c r="J14" s="44">
        <f>I14/E14</f>
        <v>-8.1076100976598495E-2</v>
      </c>
      <c r="K14" s="45">
        <f t="shared" si="2"/>
        <v>816</v>
      </c>
      <c r="L14" s="50">
        <f t="shared" si="3"/>
        <v>5.7688229056203605E-2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9.268472452552054E-2</v>
      </c>
      <c r="P17" s="13">
        <f>H7</f>
        <v>8.7627832364146785E-2</v>
      </c>
    </row>
    <row r="18" spans="14:24" ht="13.5" thickBot="1" x14ac:dyDescent="0.25">
      <c r="N18" s="18" t="s">
        <v>15</v>
      </c>
      <c r="O18" s="13">
        <f>F8</f>
        <v>0.41440943430993182</v>
      </c>
      <c r="P18" s="13">
        <f>H8</f>
        <v>0.52630171779961232</v>
      </c>
    </row>
    <row r="19" spans="14:24" ht="16.5" thickBot="1" x14ac:dyDescent="0.3">
      <c r="N19" s="15" t="s">
        <v>11</v>
      </c>
      <c r="O19" s="13">
        <f>F10</f>
        <v>0.1009765984890363</v>
      </c>
      <c r="P19" s="13">
        <f>H10</f>
        <v>0.17091103535859903</v>
      </c>
      <c r="X19" s="8"/>
    </row>
    <row r="20" spans="14:24" ht="13.5" thickBot="1" x14ac:dyDescent="0.25">
      <c r="N20" s="15" t="s">
        <v>10</v>
      </c>
      <c r="O20" s="13">
        <f>F11</f>
        <v>0.12425526687549905</v>
      </c>
      <c r="P20" s="13">
        <f>H11</f>
        <v>0.12926943386137291</v>
      </c>
    </row>
    <row r="21" spans="14:24" ht="13.5" thickBot="1" x14ac:dyDescent="0.25">
      <c r="N21" s="16" t="s">
        <v>9</v>
      </c>
      <c r="O21" s="17">
        <f>F12</f>
        <v>0.26767397580001229</v>
      </c>
      <c r="P21" s="17">
        <f>H12</f>
        <v>8.5889980616268971E-2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2022-08-02T06:35:42Z</cp:lastPrinted>
  <dcterms:created xsi:type="dcterms:W3CDTF">2003-11-05T10:42:27Z</dcterms:created>
  <dcterms:modified xsi:type="dcterms:W3CDTF">2022-09-20T06:27:28Z</dcterms:modified>
</cp:coreProperties>
</file>